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 Whitman\Desktop\"/>
    </mc:Choice>
  </mc:AlternateContent>
  <bookViews>
    <workbookView xWindow="0" yWindow="0" windowWidth="19200" windowHeight="8010"/>
  </bookViews>
  <sheets>
    <sheet name="Soil Screening Level Comparison" sheetId="1" r:id="rId1"/>
    <sheet name="Cochran Basin PCB-TSS Results" sheetId="2" r:id="rId2"/>
  </sheets>
  <calcPr calcId="162913"/>
</workbook>
</file>

<file path=xl/calcChain.xml><?xml version="1.0" encoding="utf-8"?>
<calcChain xmlns="http://schemas.openxmlformats.org/spreadsheetml/2006/main">
  <c r="D31" i="2" l="1"/>
  <c r="C31" i="2"/>
  <c r="D8" i="1"/>
  <c r="D9" i="1"/>
  <c r="D10" i="1"/>
  <c r="D11" i="1"/>
  <c r="D7" i="1"/>
  <c r="E7" i="2"/>
  <c r="E31" i="2" s="1"/>
  <c r="F7" i="2"/>
  <c r="E8" i="2"/>
  <c r="F8" i="2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/>
  <c r="E15" i="2"/>
  <c r="F15" i="2"/>
  <c r="E16" i="2"/>
  <c r="F16" i="2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/>
  <c r="E23" i="2"/>
  <c r="F23" i="2"/>
  <c r="E24" i="2"/>
  <c r="F24" i="2"/>
  <c r="E25" i="2"/>
  <c r="F25" i="2" s="1"/>
  <c r="E26" i="2"/>
  <c r="F26" i="2" s="1"/>
  <c r="E27" i="2"/>
  <c r="F27" i="2" s="1"/>
  <c r="E28" i="2"/>
  <c r="F28" i="2" s="1"/>
  <c r="C30" i="2"/>
  <c r="D30" i="2"/>
  <c r="F31" i="2" l="1"/>
  <c r="E30" i="2"/>
  <c r="F30" i="2"/>
</calcChain>
</file>

<file path=xl/sharedStrings.xml><?xml version="1.0" encoding="utf-8"?>
<sst xmlns="http://schemas.openxmlformats.org/spreadsheetml/2006/main" count="21" uniqueCount="21">
  <si>
    <t>Date</t>
  </si>
  <si>
    <t>Total PCBs (pg/L)</t>
  </si>
  <si>
    <t>Cochran Basin PCB Results</t>
  </si>
  <si>
    <t>Suspended Solids (mg/L)</t>
  </si>
  <si>
    <t>Total PCBs/TSS (pg/mg)</t>
  </si>
  <si>
    <t>Total PCBs/TSS (mg/kg)</t>
  </si>
  <si>
    <t xml:space="preserve">Clean Soil and Clean Sediment </t>
  </si>
  <si>
    <t>Ecologically-Sensitive Properties</t>
  </si>
  <si>
    <t>Groundwater-Sensitive Properties</t>
  </si>
  <si>
    <t>Limited Access Properties</t>
  </si>
  <si>
    <t>Average:</t>
  </si>
  <si>
    <t>Typical Spokane Stormwater TSS (mg/L)</t>
  </si>
  <si>
    <t>Residential/Agricultural/High Frequency Contact Properties</t>
  </si>
  <si>
    <r>
      <t>Resulting Stormwater PCB Concentration (pg/L)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</si>
  <si>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Assuming all PCBs in stormwater are solid-bound</t>
    </r>
  </si>
  <si>
    <t>Washington PCB WQS (human health) (pg/L)</t>
  </si>
  <si>
    <t>City of Spokane RPWRF</t>
  </si>
  <si>
    <t>Prepared by: Jeff Donovan</t>
  </si>
  <si>
    <t>509-625-4638</t>
  </si>
  <si>
    <t>Proposed Total PCB Soil and Sediment Screening Levels (SSLs); 173-350-995;  APPENDIX I (mg/kg)</t>
  </si>
  <si>
    <t>Median: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</si>
</sst>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2"/>
      <name val="Helv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</cellStyleXfs>
  <cellXfs count="15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3" fillId="0" borderId="0" xfId="0" applyFont="1" applyAlignment="1"/>
    <xf numFmtId="3" fontId="0" fillId="0" borderId="0" xfId="0" applyNumberFormat="1"/>
    <xf numFmtId="16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65" fontId="0" fillId="0" borderId="0" xfId="0" applyNumberFormat="1"/>
    <xf numFmtId="3" fontId="0" fillId="0" borderId="0" xfId="1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9" fontId="0" fillId="0" borderId="0" xfId="1" applyNumberFormat="1" applyFont="1"/>
  </cellXfs>
  <cellStyles count="5">
    <cellStyle name="Comma" xfId="1" builtinId="3"/>
    <cellStyle name="Normal" xfId="0" builtinId="0"/>
    <cellStyle name="Normal 2" xfId="3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C6" sqref="C6"/>
    </sheetView>
  </sheetViews>
  <sheetFormatPr defaultRowHeight="15" x14ac:dyDescent="0.25"/>
  <cols>
    <col min="1" max="1" width="27.42578125" customWidth="1"/>
    <col min="2" max="2" width="24.5703125" customWidth="1"/>
    <col min="3" max="3" width="11.28515625" customWidth="1"/>
    <col min="4" max="5" width="15.28515625" customWidth="1"/>
    <col min="6" max="6" width="21.28515625" customWidth="1"/>
    <col min="7" max="7" width="28" customWidth="1"/>
    <col min="8" max="47" width="13.7109375" customWidth="1"/>
  </cols>
  <sheetData>
    <row r="1" spans="1:9" s="4" customFormat="1" x14ac:dyDescent="0.25">
      <c r="A1" s="12" t="s">
        <v>17</v>
      </c>
    </row>
    <row r="2" spans="1:9" x14ac:dyDescent="0.25">
      <c r="A2" s="13" t="s">
        <v>16</v>
      </c>
    </row>
    <row r="3" spans="1:9" x14ac:dyDescent="0.25">
      <c r="A3" s="13" t="s">
        <v>18</v>
      </c>
    </row>
    <row r="6" spans="1:9" ht="81.75" customHeight="1" x14ac:dyDescent="0.25">
      <c r="B6" s="4" t="s">
        <v>19</v>
      </c>
      <c r="C6" s="4" t="s">
        <v>11</v>
      </c>
      <c r="D6" s="4" t="s">
        <v>13</v>
      </c>
      <c r="E6" s="4" t="s">
        <v>15</v>
      </c>
      <c r="F6" s="4"/>
    </row>
    <row r="7" spans="1:9" ht="30" x14ac:dyDescent="0.25">
      <c r="A7" s="4" t="s">
        <v>6</v>
      </c>
      <c r="B7">
        <v>0.02</v>
      </c>
      <c r="C7" s="5">
        <v>163.5</v>
      </c>
      <c r="D7" s="11">
        <f>B7*C7*1000</f>
        <v>3270</v>
      </c>
      <c r="E7">
        <v>170</v>
      </c>
      <c r="F7" s="14"/>
    </row>
    <row r="8" spans="1:9" ht="30" customHeight="1" x14ac:dyDescent="0.25">
      <c r="A8" s="4" t="s">
        <v>12</v>
      </c>
      <c r="B8">
        <v>0.5</v>
      </c>
      <c r="C8" s="5">
        <v>163.5</v>
      </c>
      <c r="D8" s="11">
        <f t="shared" ref="D8:D11" si="0">B8*C8*1000</f>
        <v>81750</v>
      </c>
      <c r="E8" s="3">
        <v>170</v>
      </c>
      <c r="F8" s="14"/>
    </row>
    <row r="9" spans="1:9" x14ac:dyDescent="0.25">
      <c r="A9" s="4" t="s">
        <v>9</v>
      </c>
      <c r="B9">
        <v>2</v>
      </c>
      <c r="C9" s="5">
        <v>163.5</v>
      </c>
      <c r="D9" s="11">
        <f t="shared" si="0"/>
        <v>327000</v>
      </c>
      <c r="E9" s="3">
        <v>170</v>
      </c>
      <c r="F9" s="14"/>
    </row>
    <row r="10" spans="1:9" ht="30" x14ac:dyDescent="0.25">
      <c r="A10" s="4" t="s">
        <v>7</v>
      </c>
      <c r="B10">
        <v>0.7</v>
      </c>
      <c r="C10" s="5">
        <v>163.5</v>
      </c>
      <c r="D10" s="11">
        <f t="shared" si="0"/>
        <v>114449.99999999999</v>
      </c>
      <c r="E10" s="3">
        <v>170</v>
      </c>
      <c r="F10" s="14"/>
    </row>
    <row r="11" spans="1:9" ht="30" x14ac:dyDescent="0.25">
      <c r="A11" s="4" t="s">
        <v>8</v>
      </c>
      <c r="B11">
        <v>0.02</v>
      </c>
      <c r="C11" s="5">
        <v>163.5</v>
      </c>
      <c r="D11" s="11">
        <f t="shared" si="0"/>
        <v>3270</v>
      </c>
      <c r="E11" s="3">
        <v>170</v>
      </c>
      <c r="F11" s="14"/>
    </row>
    <row r="12" spans="1:9" x14ac:dyDescent="0.25">
      <c r="D12" s="7"/>
      <c r="I12" s="1"/>
    </row>
    <row r="13" spans="1:9" x14ac:dyDescent="0.25">
      <c r="A13" s="6" t="s">
        <v>14</v>
      </c>
      <c r="I13" s="1"/>
    </row>
    <row r="14" spans="1:9" x14ac:dyDescent="0.25">
      <c r="I14" s="1"/>
    </row>
    <row r="15" spans="1:9" x14ac:dyDescent="0.25">
      <c r="I15" s="1"/>
    </row>
    <row r="16" spans="1:9" x14ac:dyDescent="0.25">
      <c r="I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1"/>
  <sheetViews>
    <sheetView topLeftCell="A4" workbookViewId="0">
      <selection activeCell="I31" sqref="I31"/>
    </sheetView>
  </sheetViews>
  <sheetFormatPr defaultRowHeight="15" x14ac:dyDescent="0.25"/>
  <cols>
    <col min="2" max="2" width="13.7109375" style="2" customWidth="1"/>
    <col min="3" max="3" width="15.5703125" customWidth="1"/>
    <col min="4" max="4" width="12.28515625" customWidth="1"/>
    <col min="5" max="5" width="10.42578125" style="1" customWidth="1"/>
    <col min="6" max="6" width="13.7109375" customWidth="1"/>
  </cols>
  <sheetData>
    <row r="4" spans="1:6" x14ac:dyDescent="0.25">
      <c r="B4" s="2" t="s">
        <v>2</v>
      </c>
    </row>
    <row r="6" spans="1:6" ht="45" x14ac:dyDescent="0.25">
      <c r="A6" s="4"/>
      <c r="B6" s="9" t="s">
        <v>0</v>
      </c>
      <c r="C6" s="4" t="s">
        <v>1</v>
      </c>
      <c r="D6" s="4" t="s">
        <v>3</v>
      </c>
      <c r="E6" s="8" t="s">
        <v>4</v>
      </c>
      <c r="F6" s="8" t="s">
        <v>5</v>
      </c>
    </row>
    <row r="7" spans="1:6" x14ac:dyDescent="0.25">
      <c r="B7" s="2">
        <v>41197</v>
      </c>
      <c r="C7" s="7">
        <v>12444.400000000001</v>
      </c>
      <c r="D7">
        <v>140</v>
      </c>
      <c r="E7" s="1">
        <f t="shared" ref="E7:E28" si="0">C7/D7</f>
        <v>88.888571428571439</v>
      </c>
      <c r="F7" s="10">
        <f t="shared" ref="F7:F28" si="1">E7/1000</f>
        <v>8.8888571428571442E-2</v>
      </c>
    </row>
    <row r="8" spans="1:6" x14ac:dyDescent="0.25">
      <c r="B8" s="2">
        <v>41197</v>
      </c>
      <c r="C8" s="7">
        <v>10762.699999999999</v>
      </c>
      <c r="D8" s="3">
        <v>140</v>
      </c>
      <c r="E8" s="1">
        <f t="shared" si="0"/>
        <v>76.876428571428562</v>
      </c>
      <c r="F8" s="10">
        <f t="shared" si="1"/>
        <v>7.6876428571428568E-2</v>
      </c>
    </row>
    <row r="9" spans="1:6" x14ac:dyDescent="0.25">
      <c r="B9" s="2">
        <v>41207</v>
      </c>
      <c r="C9" s="7">
        <v>8415</v>
      </c>
      <c r="D9">
        <v>75</v>
      </c>
      <c r="E9" s="1">
        <f t="shared" si="0"/>
        <v>112.2</v>
      </c>
      <c r="F9" s="10">
        <f t="shared" si="1"/>
        <v>0.11220000000000001</v>
      </c>
    </row>
    <row r="10" spans="1:6" x14ac:dyDescent="0.25">
      <c r="B10" s="2">
        <v>41216</v>
      </c>
      <c r="C10" s="7">
        <v>7852.6</v>
      </c>
      <c r="D10">
        <v>55</v>
      </c>
      <c r="E10" s="1">
        <f t="shared" si="0"/>
        <v>142.77454545454546</v>
      </c>
      <c r="F10" s="10">
        <f t="shared" si="1"/>
        <v>0.14277454545454546</v>
      </c>
    </row>
    <row r="11" spans="1:6" x14ac:dyDescent="0.25">
      <c r="B11" s="2">
        <v>41221</v>
      </c>
      <c r="C11" s="7">
        <v>3343.4300000000007</v>
      </c>
      <c r="D11">
        <v>48</v>
      </c>
      <c r="E11" s="1">
        <f t="shared" si="0"/>
        <v>69.654791666666682</v>
      </c>
      <c r="F11" s="10">
        <f t="shared" si="1"/>
        <v>6.9654791666666688E-2</v>
      </c>
    </row>
    <row r="12" spans="1:6" x14ac:dyDescent="0.25">
      <c r="B12" s="2">
        <v>41225</v>
      </c>
      <c r="C12" s="7">
        <v>2963.7400000000007</v>
      </c>
      <c r="D12">
        <v>260</v>
      </c>
      <c r="E12" s="1">
        <f t="shared" si="0"/>
        <v>11.399000000000003</v>
      </c>
      <c r="F12" s="10">
        <f t="shared" si="1"/>
        <v>1.1399000000000003E-2</v>
      </c>
    </row>
    <row r="13" spans="1:6" x14ac:dyDescent="0.25">
      <c r="B13" s="2">
        <v>41232</v>
      </c>
      <c r="C13" s="7">
        <v>6067.4000000000005</v>
      </c>
      <c r="D13">
        <v>40</v>
      </c>
      <c r="E13" s="1">
        <f t="shared" si="0"/>
        <v>151.685</v>
      </c>
      <c r="F13" s="10">
        <f t="shared" si="1"/>
        <v>0.15168500000000001</v>
      </c>
    </row>
    <row r="14" spans="1:6" x14ac:dyDescent="0.25">
      <c r="B14" s="2">
        <v>41247</v>
      </c>
      <c r="C14" s="7">
        <v>5227.630000000001</v>
      </c>
      <c r="D14">
        <v>100</v>
      </c>
      <c r="E14" s="1">
        <f t="shared" si="0"/>
        <v>52.276300000000013</v>
      </c>
      <c r="F14" s="10">
        <f t="shared" si="1"/>
        <v>5.2276300000000012E-2</v>
      </c>
    </row>
    <row r="15" spans="1:6" x14ac:dyDescent="0.25">
      <c r="B15" s="2">
        <v>41282</v>
      </c>
      <c r="C15" s="7">
        <v>694.88000000000022</v>
      </c>
      <c r="D15">
        <v>269</v>
      </c>
      <c r="E15" s="1">
        <f t="shared" si="0"/>
        <v>2.5831970260223058</v>
      </c>
      <c r="F15" s="10">
        <f t="shared" si="1"/>
        <v>2.583197026022306E-3</v>
      </c>
    </row>
    <row r="16" spans="1:6" x14ac:dyDescent="0.25">
      <c r="B16" s="2">
        <v>41299</v>
      </c>
      <c r="C16" s="7">
        <v>1857.68</v>
      </c>
      <c r="D16">
        <v>668</v>
      </c>
      <c r="E16" s="1">
        <f t="shared" si="0"/>
        <v>2.7809580838323353</v>
      </c>
      <c r="F16" s="10">
        <f t="shared" si="1"/>
        <v>2.7809580838323352E-3</v>
      </c>
    </row>
    <row r="17" spans="2:6" x14ac:dyDescent="0.25">
      <c r="B17" s="2">
        <v>41327</v>
      </c>
      <c r="C17" s="7">
        <v>3862.67</v>
      </c>
      <c r="D17">
        <v>608</v>
      </c>
      <c r="E17" s="1">
        <f t="shared" si="0"/>
        <v>6.3530756578947374</v>
      </c>
      <c r="F17" s="10">
        <f t="shared" si="1"/>
        <v>6.3530756578947375E-3</v>
      </c>
    </row>
    <row r="18" spans="2:6" x14ac:dyDescent="0.25">
      <c r="B18" s="2">
        <v>41339</v>
      </c>
      <c r="C18" s="7">
        <v>3225.81</v>
      </c>
      <c r="D18">
        <v>1388</v>
      </c>
      <c r="E18" s="1">
        <f t="shared" si="0"/>
        <v>2.3240706051873197</v>
      </c>
      <c r="F18" s="10">
        <f t="shared" si="1"/>
        <v>2.3240706051873197E-3</v>
      </c>
    </row>
    <row r="19" spans="2:6" x14ac:dyDescent="0.25">
      <c r="B19" s="2">
        <v>41353</v>
      </c>
      <c r="C19" s="7">
        <v>5695.12</v>
      </c>
      <c r="D19">
        <v>566</v>
      </c>
      <c r="E19" s="1">
        <f t="shared" si="0"/>
        <v>10.062049469964665</v>
      </c>
      <c r="F19" s="10">
        <f t="shared" si="1"/>
        <v>1.0062049469964664E-2</v>
      </c>
    </row>
    <row r="20" spans="2:6" x14ac:dyDescent="0.25">
      <c r="B20" s="2">
        <v>41407</v>
      </c>
      <c r="C20" s="7">
        <v>16288.039999999997</v>
      </c>
      <c r="D20">
        <v>187</v>
      </c>
      <c r="E20" s="1">
        <f t="shared" si="0"/>
        <v>87.10181818181816</v>
      </c>
      <c r="F20" s="10">
        <f t="shared" si="1"/>
        <v>8.7101818181818155E-2</v>
      </c>
    </row>
    <row r="21" spans="2:6" x14ac:dyDescent="0.25">
      <c r="B21" s="2">
        <v>41415</v>
      </c>
      <c r="C21" s="7">
        <v>14591.800000000001</v>
      </c>
      <c r="D21">
        <v>263</v>
      </c>
      <c r="E21" s="1">
        <f t="shared" si="0"/>
        <v>55.482129277566543</v>
      </c>
      <c r="F21" s="10">
        <f t="shared" si="1"/>
        <v>5.5482129277566544E-2</v>
      </c>
    </row>
    <row r="22" spans="2:6" x14ac:dyDescent="0.25">
      <c r="B22" s="2">
        <v>41444</v>
      </c>
      <c r="C22" s="7">
        <v>5556.8</v>
      </c>
      <c r="D22">
        <v>120</v>
      </c>
      <c r="E22" s="1">
        <f t="shared" si="0"/>
        <v>46.306666666666665</v>
      </c>
      <c r="F22" s="10">
        <f t="shared" si="1"/>
        <v>4.6306666666666663E-2</v>
      </c>
    </row>
    <row r="23" spans="2:6" x14ac:dyDescent="0.25">
      <c r="B23" s="2">
        <v>41585</v>
      </c>
      <c r="C23" s="7">
        <v>15257.17</v>
      </c>
      <c r="D23">
        <v>80</v>
      </c>
      <c r="E23" s="1">
        <f t="shared" si="0"/>
        <v>190.71462500000001</v>
      </c>
      <c r="F23" s="10">
        <f t="shared" si="1"/>
        <v>0.190714625</v>
      </c>
    </row>
    <row r="24" spans="2:6" x14ac:dyDescent="0.25">
      <c r="B24" s="2">
        <v>41647</v>
      </c>
      <c r="C24" s="7">
        <v>4170.92</v>
      </c>
      <c r="D24">
        <v>195</v>
      </c>
      <c r="E24" s="1">
        <f t="shared" si="0"/>
        <v>21.389333333333333</v>
      </c>
      <c r="F24" s="10">
        <f t="shared" si="1"/>
        <v>2.1389333333333333E-2</v>
      </c>
    </row>
    <row r="25" spans="2:6" x14ac:dyDescent="0.25">
      <c r="B25" s="2">
        <v>41681</v>
      </c>
      <c r="C25" s="7">
        <v>4127.1000000000004</v>
      </c>
      <c r="D25">
        <v>189</v>
      </c>
      <c r="E25" s="1">
        <f t="shared" si="0"/>
        <v>21.836507936507939</v>
      </c>
      <c r="F25" s="10">
        <f t="shared" si="1"/>
        <v>2.1836507936507939E-2</v>
      </c>
    </row>
    <row r="26" spans="2:6" x14ac:dyDescent="0.25">
      <c r="B26" s="2">
        <v>41746</v>
      </c>
      <c r="C26" s="7">
        <v>10090.700000000001</v>
      </c>
      <c r="D26">
        <v>76</v>
      </c>
      <c r="E26" s="1">
        <f t="shared" si="0"/>
        <v>132.77236842105265</v>
      </c>
      <c r="F26" s="10">
        <f t="shared" si="1"/>
        <v>0.13277236842105264</v>
      </c>
    </row>
    <row r="27" spans="2:6" x14ac:dyDescent="0.25">
      <c r="B27" s="2">
        <v>41793</v>
      </c>
      <c r="C27" s="7">
        <v>12345.999999999998</v>
      </c>
      <c r="D27">
        <v>782</v>
      </c>
      <c r="E27" s="1">
        <f t="shared" si="0"/>
        <v>15.787723785166238</v>
      </c>
      <c r="F27" s="10">
        <f t="shared" si="1"/>
        <v>1.5787723785166238E-2</v>
      </c>
    </row>
    <row r="28" spans="2:6" x14ac:dyDescent="0.25">
      <c r="B28" s="2">
        <v>41808</v>
      </c>
      <c r="C28" s="7">
        <v>5056.0699999999988</v>
      </c>
      <c r="D28">
        <v>79</v>
      </c>
      <c r="E28" s="1">
        <f t="shared" si="0"/>
        <v>64.000886075949353</v>
      </c>
      <c r="F28" s="10">
        <f t="shared" si="1"/>
        <v>6.4000886075949351E-2</v>
      </c>
    </row>
    <row r="30" spans="2:6" x14ac:dyDescent="0.25">
      <c r="B30" t="s">
        <v>10</v>
      </c>
      <c r="C30" s="5">
        <f>AVERAGE(C7:C28)</f>
        <v>7268.0754545454547</v>
      </c>
      <c r="D30" s="5">
        <f>AVERAGE(D7:D28)</f>
        <v>287.63636363636363</v>
      </c>
      <c r="E30" s="5">
        <f>AVERAGE(E7:E28)</f>
        <v>62.056820301917035</v>
      </c>
      <c r="F30" s="10">
        <f>AVERAGE(F7:F28)</f>
        <v>6.2056820301917032E-2</v>
      </c>
    </row>
    <row r="31" spans="2:6" x14ac:dyDescent="0.25">
      <c r="B31" s="2" t="s">
        <v>20</v>
      </c>
      <c r="C31" s="7">
        <f>MEDIAN(C7:C28)</f>
        <v>5625.96</v>
      </c>
      <c r="D31" s="3">
        <f t="shared" ref="D31:F31" si="2">MEDIAN(D7:D28)</f>
        <v>163.5</v>
      </c>
      <c r="E31" s="1">
        <f t="shared" si="2"/>
        <v>53.879214638783282</v>
      </c>
      <c r="F31" s="10">
        <f t="shared" si="2"/>
        <v>5.3879214638783278E-2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Soil Screening Level Comparison</vt:lpstr>
      <vt:lpstr>Cochran Basin PCB-TSS Results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Donovan, Jeffrey</dc:creator>
  <cp:lastModifiedBy>Kara Whitman</cp:lastModifiedBy>
  <dcterms:created xsi:type="dcterms:W3CDTF">2016-07-08T15:45:48Z</dcterms:created>
  <dcterms:modified xsi:type="dcterms:W3CDTF">2016-08-03T18:57:02Z</dcterms:modified>
</cp:coreProperties>
</file>